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0515" windowHeight="8250"/>
  </bookViews>
  <sheets>
    <sheet name="Facebook" sheetId="1" r:id="rId1"/>
    <sheet name="Twitter" sheetId="2" r:id="rId2"/>
    <sheet name="Blogs" sheetId="3" r:id="rId3"/>
    <sheet name="Social Media Totals" sheetId="4" r:id="rId4"/>
  </sheets>
  <calcPr calcId="145621"/>
</workbook>
</file>

<file path=xl/calcChain.xml><?xml version="1.0" encoding="utf-8"?>
<calcChain xmlns="http://schemas.openxmlformats.org/spreadsheetml/2006/main">
  <c r="C24" i="1" l="1"/>
  <c r="D24" i="1"/>
  <c r="E24" i="1"/>
  <c r="B24" i="1"/>
  <c r="C27" i="1"/>
  <c r="F23" i="1"/>
  <c r="B8" i="4"/>
  <c r="B7" i="4"/>
  <c r="F2" i="1"/>
  <c r="C20" i="1"/>
  <c r="D20" i="1"/>
  <c r="B20" i="1"/>
  <c r="B27" i="1" s="1"/>
  <c r="F22" i="1"/>
  <c r="F24" i="1" s="1"/>
  <c r="E20" i="1"/>
  <c r="E27" i="1" s="1"/>
  <c r="F15" i="1"/>
  <c r="D50" i="2"/>
  <c r="D28" i="2"/>
  <c r="C50" i="2"/>
  <c r="C52" i="2" s="1"/>
  <c r="B50" i="2"/>
  <c r="D13" i="2"/>
  <c r="D7" i="2"/>
  <c r="D6" i="2"/>
  <c r="D4" i="2"/>
  <c r="B20" i="2"/>
  <c r="B52" i="2" s="1"/>
  <c r="C20" i="2"/>
  <c r="D20" i="2"/>
  <c r="D52" i="2" s="1"/>
  <c r="F13" i="1"/>
  <c r="F10" i="1"/>
  <c r="F9" i="1"/>
  <c r="F8" i="1"/>
  <c r="F7" i="1"/>
  <c r="F6" i="1"/>
  <c r="F5" i="1"/>
  <c r="F4" i="1"/>
  <c r="F20" i="1" s="1"/>
  <c r="E20" i="3"/>
  <c r="B20" i="3"/>
  <c r="D15" i="3"/>
  <c r="F15" i="3"/>
  <c r="F14" i="3"/>
  <c r="C13" i="3"/>
  <c r="F13" i="3"/>
  <c r="F12" i="3"/>
  <c r="C12" i="3"/>
  <c r="F11" i="3"/>
  <c r="F10" i="3"/>
  <c r="C10" i="3"/>
  <c r="F9" i="3"/>
  <c r="F8" i="3"/>
  <c r="C8" i="3"/>
  <c r="F7" i="3"/>
  <c r="C7" i="3"/>
  <c r="D7" i="3" s="1"/>
  <c r="C6" i="3"/>
  <c r="D6" i="3" s="1"/>
  <c r="D4" i="3"/>
  <c r="D5" i="3"/>
  <c r="D8" i="3"/>
  <c r="D9" i="3"/>
  <c r="D10" i="3"/>
  <c r="D11" i="3"/>
  <c r="D12" i="3"/>
  <c r="D13" i="3"/>
  <c r="D14" i="3"/>
  <c r="C2" i="3"/>
  <c r="D2" i="3" s="1"/>
  <c r="C3" i="3"/>
  <c r="D3" i="3" s="1"/>
  <c r="F2" i="3"/>
  <c r="F27" i="1" l="1"/>
  <c r="D27" i="1"/>
  <c r="F20" i="3"/>
  <c r="D20" i="3"/>
  <c r="C20" i="3"/>
</calcChain>
</file>

<file path=xl/sharedStrings.xml><?xml version="1.0" encoding="utf-8"?>
<sst xmlns="http://schemas.openxmlformats.org/spreadsheetml/2006/main" count="147" uniqueCount="70">
  <si>
    <t>Blog</t>
  </si>
  <si>
    <t>Facebook Posts</t>
  </si>
  <si>
    <t>Comments</t>
  </si>
  <si>
    <t>Total FB Posts</t>
  </si>
  <si>
    <t>Impressions</t>
  </si>
  <si>
    <t>TOTAL</t>
  </si>
  <si>
    <t>Elmer's Facebook Wall</t>
  </si>
  <si>
    <t>Number of Posts</t>
  </si>
  <si>
    <t>Number of Comments</t>
  </si>
  <si>
    <t>Total Posts and Comments</t>
  </si>
  <si>
    <t>Total Impressions</t>
  </si>
  <si>
    <t>Tweets</t>
  </si>
  <si>
    <t>Followers</t>
  </si>
  <si>
    <t>Other Users</t>
  </si>
  <si>
    <t>n/a</t>
  </si>
  <si>
    <t>GRAND TOTAL</t>
  </si>
  <si>
    <t>Additional Blog Posts (from readers)</t>
  </si>
  <si>
    <t>Stamps, Scraps and Starbucks</t>
  </si>
  <si>
    <t>DIY Style</t>
  </si>
  <si>
    <t>Hambly Screen Prints</t>
  </si>
  <si>
    <t>D's Paper Studio</t>
  </si>
  <si>
    <t>Crafty Tammie</t>
  </si>
  <si>
    <t>Elle's Studio</t>
  </si>
  <si>
    <t>Crafty Goodies</t>
  </si>
  <si>
    <t>Crafty Nest</t>
  </si>
  <si>
    <t>Pepper Design Blog</t>
  </si>
  <si>
    <t>Confessions of an Overworked Mom</t>
  </si>
  <si>
    <t>Thrifty Northwest Mom</t>
  </si>
  <si>
    <t>Simple Crafter</t>
  </si>
  <si>
    <t>While She Naps</t>
  </si>
  <si>
    <t>Addicted to Decorating</t>
  </si>
  <si>
    <t>DIY Maven</t>
  </si>
  <si>
    <t>Runway DIY</t>
  </si>
  <si>
    <t>David's Landscaping Blog</t>
  </si>
  <si>
    <t>Man Made DIY</t>
  </si>
  <si>
    <t>Fans</t>
  </si>
  <si>
    <t>Black Friday</t>
  </si>
  <si>
    <t>14, 754</t>
  </si>
  <si>
    <t>Mind Control P</t>
  </si>
  <si>
    <t>The Mom Hood</t>
  </si>
  <si>
    <t>Stephen Kissel</t>
  </si>
  <si>
    <t>Ally Katt</t>
  </si>
  <si>
    <t>Bamboo Rug</t>
  </si>
  <si>
    <t>2, 110</t>
  </si>
  <si>
    <t>Shizuko Hurd</t>
  </si>
  <si>
    <t>Gerard Eastwood</t>
  </si>
  <si>
    <t>Mr Brown</t>
  </si>
  <si>
    <t>DIY Sara</t>
  </si>
  <si>
    <t>Niseag03</t>
  </si>
  <si>
    <t>Typoth</t>
  </si>
  <si>
    <t>Alamokie</t>
  </si>
  <si>
    <t>Joseph Galarneau</t>
  </si>
  <si>
    <t>Shoplet</t>
  </si>
  <si>
    <t>Libertarian ish</t>
  </si>
  <si>
    <t>Myotis 5705</t>
  </si>
  <si>
    <t>Dean Stahl</t>
  </si>
  <si>
    <t>Tom Fowler Bug</t>
  </si>
  <si>
    <t>NickNack</t>
  </si>
  <si>
    <t>Claire Church</t>
  </si>
  <si>
    <t>Lindsey Donner</t>
  </si>
  <si>
    <t>Jacklynvmm</t>
  </si>
  <si>
    <t>Janetju96</t>
  </si>
  <si>
    <t>Tai Mangone</t>
  </si>
  <si>
    <t>Grand Total</t>
  </si>
  <si>
    <t>Facebook Posts and Comments</t>
  </si>
  <si>
    <t>Facebook Impressions</t>
  </si>
  <si>
    <t>Twitter Posts</t>
  </si>
  <si>
    <t>Twitter Impressions</t>
  </si>
  <si>
    <t>Total Posts</t>
  </si>
  <si>
    <t>X-ACTO's Facebook 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</si>
</sst>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0" fillId="4" borderId="0" xfId="0" applyFill="1"/>
    <xf numFmtId="0" fontId="3" fillId="4" borderId="0" xfId="0" applyFont="1" applyFill="1"/>
    <xf numFmtId="0" fontId="4" fillId="3" borderId="0" xfId="0" applyFont="1" applyFill="1"/>
    <xf numFmtId="3" fontId="0" fillId="4" borderId="0" xfId="0" applyNumberFormat="1" applyFill="1"/>
    <xf numFmtId="3" fontId="0" fillId="0" borderId="0" xfId="0" applyNumberFormat="1" applyAlignment="1">
      <alignment horizontal="right"/>
    </xf>
    <xf numFmtId="0" fontId="6" fillId="0" borderId="0" xfId="1" applyFont="1" applyAlignment="1" applyProtection="1"/>
    <xf numFmtId="0" fontId="4" fillId="0" borderId="0" xfId="0" applyFont="1" applyBorder="1"/>
    <xf numFmtId="0" fontId="0" fillId="4" borderId="0" xfId="0" applyFill="1" applyBorder="1"/>
    <xf numFmtId="3" fontId="0" fillId="4" borderId="0" xfId="0" applyNumberFormat="1" applyFill="1" applyBorder="1"/>
    <xf numFmtId="0" fontId="0" fillId="3" borderId="0" xfId="0" applyFill="1" applyBorder="1"/>
    <xf numFmtId="3" fontId="0" fillId="0" borderId="0" xfId="0" applyNumberFormat="1" applyFill="1"/>
    <xf numFmtId="3" fontId="0" fillId="0" borderId="0" xfId="0" applyNumberFormat="1" applyFont="1"/>
    <xf numFmtId="3" fontId="1" fillId="2" borderId="0" xfId="0" applyNumberFormat="1" applyFont="1" applyFill="1"/>
    <xf numFmtId="0" fontId="0" fillId="3" borderId="0" xfId="0" applyFill="1"/>
    <xf numFmtId="0" fontId="0" fillId="3" borderId="0" xfId="0" applyFont="1" applyFill="1"/>
    <xf numFmtId="3" fontId="0" fillId="3" borderId="0" xfId="0" applyNumberFormat="1" applyFont="1" applyFill="1"/>
    <xf numFmtId="0" fontId="1" fillId="3" borderId="0" xfId="0" applyFont="1" applyFill="1"/>
    <xf numFmtId="3" fontId="0" fillId="3" borderId="0" xfId="0" applyNumberFormat="1" applyFill="1"/>
    <xf numFmtId="3" fontId="1" fillId="3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32" sqref="A32"/>
    </sheetView>
  </sheetViews>
  <sheetFormatPr defaultRowHeight="15" x14ac:dyDescent="0.25"/>
  <cols>
    <col min="1" max="1" width="33.85546875" bestFit="1" customWidth="1"/>
    <col min="2" max="2" width="14.7109375" bestFit="1" customWidth="1"/>
    <col min="3" max="3" width="10.5703125" bestFit="1" customWidth="1"/>
    <col min="4" max="4" width="13.28515625" bestFit="1" customWidth="1"/>
    <col min="5" max="5" width="17.42578125" customWidth="1"/>
    <col min="6" max="6" width="25.140625" style="2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35</v>
      </c>
      <c r="F1" s="23" t="s">
        <v>10</v>
      </c>
    </row>
    <row r="2" spans="1:6" x14ac:dyDescent="0.25">
      <c r="A2" s="8" t="s">
        <v>19</v>
      </c>
      <c r="B2">
        <v>2</v>
      </c>
      <c r="C2">
        <v>0</v>
      </c>
      <c r="D2">
        <v>2</v>
      </c>
      <c r="E2" s="2">
        <v>2813</v>
      </c>
      <c r="F2" s="2">
        <f>2*2813</f>
        <v>5626</v>
      </c>
    </row>
    <row r="3" spans="1:6" x14ac:dyDescent="0.25">
      <c r="A3" s="8" t="s">
        <v>20</v>
      </c>
      <c r="B3" s="5" t="s">
        <v>14</v>
      </c>
      <c r="C3" s="5" t="s">
        <v>14</v>
      </c>
      <c r="D3" s="5" t="s">
        <v>14</v>
      </c>
      <c r="E3" s="15" t="s">
        <v>14</v>
      </c>
      <c r="F3" s="15" t="s">
        <v>14</v>
      </c>
    </row>
    <row r="4" spans="1:6" x14ac:dyDescent="0.25">
      <c r="A4" s="8" t="s">
        <v>21</v>
      </c>
      <c r="B4">
        <v>1</v>
      </c>
      <c r="C4">
        <v>0</v>
      </c>
      <c r="D4">
        <v>1</v>
      </c>
      <c r="E4" s="2">
        <v>223</v>
      </c>
      <c r="F4" s="2">
        <f t="shared" ref="F4:F10" si="0">D4*E4</f>
        <v>223</v>
      </c>
    </row>
    <row r="5" spans="1:6" x14ac:dyDescent="0.25">
      <c r="A5" s="8" t="s">
        <v>22</v>
      </c>
      <c r="B5">
        <v>0</v>
      </c>
      <c r="C5">
        <v>0</v>
      </c>
      <c r="D5">
        <v>0</v>
      </c>
      <c r="E5" s="2">
        <v>5119</v>
      </c>
      <c r="F5" s="2">
        <f t="shared" si="0"/>
        <v>0</v>
      </c>
    </row>
    <row r="6" spans="1:6" x14ac:dyDescent="0.25">
      <c r="A6" s="8" t="s">
        <v>23</v>
      </c>
      <c r="B6">
        <v>0</v>
      </c>
      <c r="C6">
        <v>0</v>
      </c>
      <c r="D6">
        <v>0</v>
      </c>
      <c r="E6" s="2">
        <v>304</v>
      </c>
      <c r="F6" s="2">
        <f t="shared" si="0"/>
        <v>0</v>
      </c>
    </row>
    <row r="7" spans="1:6" x14ac:dyDescent="0.25">
      <c r="A7" s="8" t="s">
        <v>24</v>
      </c>
      <c r="B7">
        <v>0</v>
      </c>
      <c r="C7">
        <v>0</v>
      </c>
      <c r="D7">
        <v>0</v>
      </c>
      <c r="E7" s="2">
        <v>3252</v>
      </c>
      <c r="F7" s="2">
        <f t="shared" si="0"/>
        <v>0</v>
      </c>
    </row>
    <row r="8" spans="1:6" x14ac:dyDescent="0.25">
      <c r="A8" s="8" t="s">
        <v>25</v>
      </c>
      <c r="B8">
        <v>0</v>
      </c>
      <c r="C8">
        <v>0</v>
      </c>
      <c r="D8">
        <v>0</v>
      </c>
      <c r="E8" s="2">
        <v>1756</v>
      </c>
      <c r="F8" s="2">
        <f t="shared" si="0"/>
        <v>0</v>
      </c>
    </row>
    <row r="9" spans="1:6" x14ac:dyDescent="0.25">
      <c r="A9" s="8" t="s">
        <v>26</v>
      </c>
      <c r="B9">
        <v>1</v>
      </c>
      <c r="C9">
        <v>0</v>
      </c>
      <c r="D9">
        <v>1</v>
      </c>
      <c r="E9" s="2">
        <v>1433</v>
      </c>
      <c r="F9" s="2">
        <f t="shared" si="0"/>
        <v>1433</v>
      </c>
    </row>
    <row r="10" spans="1:6" x14ac:dyDescent="0.25">
      <c r="A10" s="8" t="s">
        <v>27</v>
      </c>
      <c r="B10">
        <v>2</v>
      </c>
      <c r="C10">
        <v>0</v>
      </c>
      <c r="D10">
        <v>2</v>
      </c>
      <c r="E10" s="2">
        <v>22296</v>
      </c>
      <c r="F10" s="2">
        <f t="shared" si="0"/>
        <v>44592</v>
      </c>
    </row>
    <row r="11" spans="1:6" x14ac:dyDescent="0.25">
      <c r="A11" s="8" t="s">
        <v>28</v>
      </c>
      <c r="B11" s="5" t="s">
        <v>14</v>
      </c>
      <c r="C11" s="5" t="s">
        <v>14</v>
      </c>
      <c r="D11" s="5" t="s">
        <v>14</v>
      </c>
      <c r="E11" s="15" t="s">
        <v>14</v>
      </c>
      <c r="F11" s="15" t="s">
        <v>14</v>
      </c>
    </row>
    <row r="12" spans="1:6" x14ac:dyDescent="0.25">
      <c r="A12" s="8" t="s">
        <v>29</v>
      </c>
      <c r="B12" s="5" t="s">
        <v>14</v>
      </c>
      <c r="C12" s="5" t="s">
        <v>14</v>
      </c>
      <c r="D12" s="5" t="s">
        <v>14</v>
      </c>
      <c r="E12" s="15" t="s">
        <v>14</v>
      </c>
      <c r="F12" s="15" t="s">
        <v>14</v>
      </c>
    </row>
    <row r="13" spans="1:6" x14ac:dyDescent="0.25">
      <c r="A13" s="8" t="s">
        <v>30</v>
      </c>
      <c r="B13">
        <v>0</v>
      </c>
      <c r="C13">
        <v>0</v>
      </c>
      <c r="D13">
        <v>0</v>
      </c>
      <c r="E13" s="2">
        <v>8639</v>
      </c>
      <c r="F13" s="2">
        <f>D13*E13</f>
        <v>0</v>
      </c>
    </row>
    <row r="14" spans="1:6" x14ac:dyDescent="0.25">
      <c r="A14" s="8" t="s">
        <v>31</v>
      </c>
      <c r="B14">
        <v>0</v>
      </c>
      <c r="C14">
        <v>0</v>
      </c>
      <c r="D14">
        <v>0</v>
      </c>
      <c r="E14" s="2">
        <v>27</v>
      </c>
      <c r="F14" s="2">
        <v>0</v>
      </c>
    </row>
    <row r="15" spans="1:6" x14ac:dyDescent="0.25">
      <c r="A15" s="8" t="s">
        <v>32</v>
      </c>
      <c r="B15">
        <v>2</v>
      </c>
      <c r="C15">
        <v>0</v>
      </c>
      <c r="D15">
        <v>2</v>
      </c>
      <c r="E15" s="2">
        <v>527</v>
      </c>
      <c r="F15" s="2">
        <f>D15*E15</f>
        <v>1054</v>
      </c>
    </row>
    <row r="16" spans="1:6" s="20" customFormat="1" x14ac:dyDescent="0.25">
      <c r="A16" s="17" t="s">
        <v>17</v>
      </c>
      <c r="B16" s="18"/>
      <c r="C16" s="18"/>
      <c r="D16" s="18"/>
      <c r="E16" s="19"/>
      <c r="F16" s="19"/>
    </row>
    <row r="17" spans="1:9" s="20" customFormat="1" x14ac:dyDescent="0.25">
      <c r="A17" s="17" t="s">
        <v>18</v>
      </c>
      <c r="B17" s="18"/>
      <c r="C17" s="18"/>
      <c r="D17" s="18"/>
      <c r="E17" s="19"/>
      <c r="F17" s="19"/>
    </row>
    <row r="18" spans="1:9" x14ac:dyDescent="0.25">
      <c r="A18" s="8" t="s">
        <v>33</v>
      </c>
      <c r="B18" s="11"/>
      <c r="C18" s="11"/>
      <c r="D18" s="11"/>
      <c r="E18" s="14"/>
      <c r="F18" s="14"/>
    </row>
    <row r="19" spans="1:9" x14ac:dyDescent="0.25">
      <c r="A19" s="8" t="s">
        <v>34</v>
      </c>
      <c r="B19" s="11"/>
      <c r="C19" s="11"/>
      <c r="D19" s="11"/>
      <c r="E19" s="14"/>
      <c r="F19" s="14"/>
    </row>
    <row r="20" spans="1:9" x14ac:dyDescent="0.25">
      <c r="A20" s="3" t="s">
        <v>5</v>
      </c>
      <c r="B20" s="3">
        <f>SUM(B2,B4,B5,B6,B7,B8,B9,B10,B13,B14,B15)</f>
        <v>8</v>
      </c>
      <c r="C20" s="3">
        <f t="shared" ref="C20:D20" si="1">SUM(C2,C4,C5,C6,C7,C8,C9,C10,C13,C14,C15)</f>
        <v>0</v>
      </c>
      <c r="D20" s="3">
        <f t="shared" si="1"/>
        <v>8</v>
      </c>
      <c r="E20" s="4">
        <f>SUM(E2,E4,E5,E6,E7,E8,E9,E10,E13,E14,E15)</f>
        <v>46389</v>
      </c>
      <c r="F20" s="4">
        <f>SUM(F2,F4,F5,F6,F7,F8,F9,F10,F13,F14,F15)</f>
        <v>52928</v>
      </c>
    </row>
    <row r="22" spans="1:9" x14ac:dyDescent="0.25">
      <c r="A22" t="s">
        <v>6</v>
      </c>
      <c r="B22" s="6">
        <v>1</v>
      </c>
      <c r="C22" s="6">
        <v>1</v>
      </c>
      <c r="D22" s="6">
        <v>2</v>
      </c>
      <c r="E22" s="2">
        <v>14046</v>
      </c>
      <c r="F22" s="22">
        <f>D22*E22</f>
        <v>28092</v>
      </c>
    </row>
    <row r="23" spans="1:9" x14ac:dyDescent="0.25">
      <c r="A23" s="24" t="s">
        <v>69</v>
      </c>
      <c r="B23" s="25">
        <v>2</v>
      </c>
      <c r="C23" s="25">
        <v>0</v>
      </c>
      <c r="D23" s="25">
        <v>4</v>
      </c>
      <c r="E23" s="26">
        <v>1413</v>
      </c>
      <c r="F23" s="26">
        <f>D23*E23</f>
        <v>5652</v>
      </c>
    </row>
    <row r="24" spans="1:9" x14ac:dyDescent="0.25">
      <c r="A24" s="27" t="s">
        <v>5</v>
      </c>
      <c r="B24" s="27">
        <f>SUM(B22:B23)</f>
        <v>3</v>
      </c>
      <c r="C24" s="27">
        <f t="shared" ref="C24:F24" si="2">SUM(C22:C23)</f>
        <v>1</v>
      </c>
      <c r="D24" s="27">
        <f t="shared" si="2"/>
        <v>6</v>
      </c>
      <c r="E24" s="27">
        <f t="shared" si="2"/>
        <v>15459</v>
      </c>
      <c r="F24" s="27">
        <f t="shared" si="2"/>
        <v>33744</v>
      </c>
    </row>
    <row r="25" spans="1:9" x14ac:dyDescent="0.25">
      <c r="A25" s="24"/>
      <c r="B25" s="24"/>
      <c r="C25" s="24"/>
      <c r="D25" s="24"/>
      <c r="E25" s="24"/>
      <c r="F25" s="28"/>
      <c r="I25" s="8"/>
    </row>
    <row r="26" spans="1:9" x14ac:dyDescent="0.25">
      <c r="A26" s="24"/>
      <c r="B26" s="24"/>
      <c r="C26" s="24"/>
      <c r="D26" s="24"/>
      <c r="E26" s="24"/>
      <c r="F26" s="28"/>
    </row>
    <row r="27" spans="1:9" x14ac:dyDescent="0.25">
      <c r="A27" s="27" t="s">
        <v>63</v>
      </c>
      <c r="B27" s="27">
        <f>SUM(B20, B24)</f>
        <v>11</v>
      </c>
      <c r="C27" s="27">
        <f t="shared" ref="C27:D27" si="3">SUM(C20, C24)</f>
        <v>1</v>
      </c>
      <c r="D27" s="27">
        <f t="shared" si="3"/>
        <v>14</v>
      </c>
      <c r="E27" s="29">
        <f>SUM(E20, E24)</f>
        <v>61848</v>
      </c>
      <c r="F27" s="29">
        <f>SUM(F20,F24)</f>
        <v>86672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B47" sqref="B47"/>
    </sheetView>
  </sheetViews>
  <sheetFormatPr defaultRowHeight="15" x14ac:dyDescent="0.25"/>
  <cols>
    <col min="1" max="1" width="33.85546875" bestFit="1" customWidth="1"/>
    <col min="2" max="2" width="14.7109375" bestFit="1" customWidth="1"/>
    <col min="3" max="3" width="14.7109375" customWidth="1"/>
    <col min="4" max="4" width="16.28515625" customWidth="1"/>
  </cols>
  <sheetData>
    <row r="1" spans="1:5" x14ac:dyDescent="0.25">
      <c r="A1" s="1" t="s">
        <v>0</v>
      </c>
      <c r="B1" s="1" t="s">
        <v>11</v>
      </c>
      <c r="C1" s="1" t="s">
        <v>12</v>
      </c>
      <c r="D1" s="1" t="s">
        <v>4</v>
      </c>
    </row>
    <row r="2" spans="1:5" x14ac:dyDescent="0.25">
      <c r="A2" s="8" t="s">
        <v>19</v>
      </c>
      <c r="B2">
        <v>1</v>
      </c>
      <c r="C2" s="2">
        <v>2971</v>
      </c>
      <c r="D2" s="2">
        <v>2971</v>
      </c>
    </row>
    <row r="3" spans="1:5" x14ac:dyDescent="0.25">
      <c r="A3" s="8" t="s">
        <v>20</v>
      </c>
      <c r="B3" s="5" t="s">
        <v>14</v>
      </c>
      <c r="C3" s="5" t="s">
        <v>14</v>
      </c>
      <c r="D3" s="15" t="s">
        <v>14</v>
      </c>
    </row>
    <row r="4" spans="1:5" x14ac:dyDescent="0.25">
      <c r="A4" s="8" t="s">
        <v>21</v>
      </c>
      <c r="B4">
        <v>3</v>
      </c>
      <c r="C4" s="2">
        <v>250</v>
      </c>
      <c r="D4" s="2">
        <f>B4*C4</f>
        <v>750</v>
      </c>
    </row>
    <row r="5" spans="1:5" x14ac:dyDescent="0.25">
      <c r="A5" s="8" t="s">
        <v>22</v>
      </c>
      <c r="B5">
        <v>1</v>
      </c>
      <c r="C5" s="2">
        <v>3441</v>
      </c>
      <c r="D5" s="2">
        <v>3441</v>
      </c>
    </row>
    <row r="6" spans="1:5" x14ac:dyDescent="0.25">
      <c r="A6" s="8" t="s">
        <v>23</v>
      </c>
      <c r="B6">
        <v>2</v>
      </c>
      <c r="C6" s="2">
        <v>187</v>
      </c>
      <c r="D6" s="2">
        <f>B6*C6</f>
        <v>374</v>
      </c>
    </row>
    <row r="7" spans="1:5" x14ac:dyDescent="0.25">
      <c r="A7" s="8" t="s">
        <v>24</v>
      </c>
      <c r="B7">
        <v>2</v>
      </c>
      <c r="C7" s="2">
        <v>1947</v>
      </c>
      <c r="D7" s="2">
        <f>B7*C7</f>
        <v>3894</v>
      </c>
    </row>
    <row r="8" spans="1:5" x14ac:dyDescent="0.25">
      <c r="A8" s="8" t="s">
        <v>25</v>
      </c>
      <c r="B8">
        <v>0</v>
      </c>
      <c r="C8" s="2">
        <v>829</v>
      </c>
      <c r="D8" s="2">
        <v>0</v>
      </c>
    </row>
    <row r="9" spans="1:5" x14ac:dyDescent="0.25">
      <c r="A9" s="8" t="s">
        <v>26</v>
      </c>
      <c r="B9">
        <v>0</v>
      </c>
      <c r="C9" s="2">
        <v>4205</v>
      </c>
      <c r="D9" s="2">
        <v>0</v>
      </c>
    </row>
    <row r="10" spans="1:5" x14ac:dyDescent="0.25">
      <c r="A10" s="8" t="s">
        <v>27</v>
      </c>
      <c r="B10">
        <v>1</v>
      </c>
      <c r="C10" s="2">
        <v>5138</v>
      </c>
      <c r="D10" s="2">
        <v>5138</v>
      </c>
    </row>
    <row r="11" spans="1:5" x14ac:dyDescent="0.25">
      <c r="A11" s="8" t="s">
        <v>28</v>
      </c>
      <c r="B11" s="5" t="s">
        <v>14</v>
      </c>
      <c r="C11" s="5" t="s">
        <v>14</v>
      </c>
      <c r="D11" s="15" t="s">
        <v>14</v>
      </c>
    </row>
    <row r="12" spans="1:5" x14ac:dyDescent="0.25">
      <c r="A12" s="8" t="s">
        <v>29</v>
      </c>
      <c r="B12">
        <v>0</v>
      </c>
      <c r="C12" s="2">
        <v>478</v>
      </c>
      <c r="D12" s="2">
        <v>0</v>
      </c>
    </row>
    <row r="13" spans="1:5" x14ac:dyDescent="0.25">
      <c r="A13" s="8" t="s">
        <v>30</v>
      </c>
      <c r="B13">
        <v>2</v>
      </c>
      <c r="C13" s="2">
        <v>1038</v>
      </c>
      <c r="D13" s="2">
        <f>B13*C13</f>
        <v>2076</v>
      </c>
    </row>
    <row r="14" spans="1:5" x14ac:dyDescent="0.25">
      <c r="A14" s="8" t="s">
        <v>31</v>
      </c>
      <c r="B14" s="5" t="s">
        <v>14</v>
      </c>
      <c r="C14" s="5" t="s">
        <v>14</v>
      </c>
      <c r="D14" s="15" t="s">
        <v>14</v>
      </c>
    </row>
    <row r="15" spans="1:5" x14ac:dyDescent="0.25">
      <c r="A15" s="8" t="s">
        <v>32</v>
      </c>
      <c r="B15" s="5" t="s">
        <v>14</v>
      </c>
      <c r="C15" s="5" t="s">
        <v>14</v>
      </c>
      <c r="D15" s="15" t="s">
        <v>14</v>
      </c>
    </row>
    <row r="16" spans="1:5" x14ac:dyDescent="0.25">
      <c r="A16" s="8" t="s">
        <v>17</v>
      </c>
      <c r="B16" s="11"/>
      <c r="C16" s="11"/>
      <c r="D16" s="11"/>
      <c r="E16" s="21"/>
    </row>
    <row r="17" spans="1:5" x14ac:dyDescent="0.25">
      <c r="A17" s="8" t="s">
        <v>18</v>
      </c>
      <c r="B17" s="11"/>
      <c r="C17" s="11"/>
      <c r="D17" s="11"/>
      <c r="E17" s="21"/>
    </row>
    <row r="18" spans="1:5" x14ac:dyDescent="0.25">
      <c r="A18" s="8" t="s">
        <v>33</v>
      </c>
      <c r="B18" s="11"/>
      <c r="C18" s="11"/>
      <c r="D18" s="11"/>
      <c r="E18" s="21"/>
    </row>
    <row r="19" spans="1:5" x14ac:dyDescent="0.25">
      <c r="A19" s="8" t="s">
        <v>34</v>
      </c>
      <c r="B19" s="11"/>
      <c r="C19" s="11"/>
      <c r="D19" s="11"/>
      <c r="E19" s="21"/>
    </row>
    <row r="20" spans="1:5" x14ac:dyDescent="0.25">
      <c r="A20" s="3" t="s">
        <v>5</v>
      </c>
      <c r="B20" s="3">
        <f>SUM(B2, B4, B5, B6, B7, B8, B9, B10, B12, B13)</f>
        <v>12</v>
      </c>
      <c r="C20" s="4">
        <f>SUM(C2, C4, C5, C6, C7, C8, C9, C10, C12, C13)</f>
        <v>20484</v>
      </c>
      <c r="D20" s="4">
        <f>SUM(D2, D4, D5, D6, D7, D8, D9, D10, D12, D13)</f>
        <v>18644</v>
      </c>
    </row>
    <row r="22" spans="1:5" x14ac:dyDescent="0.25">
      <c r="A22" s="3" t="s">
        <v>13</v>
      </c>
      <c r="C22" s="5"/>
      <c r="D22" s="4"/>
    </row>
    <row r="23" spans="1:5" x14ac:dyDescent="0.25">
      <c r="A23" s="16" t="s">
        <v>36</v>
      </c>
      <c r="B23" s="2">
        <v>1</v>
      </c>
      <c r="C23" s="15" t="s">
        <v>37</v>
      </c>
      <c r="D23" s="2">
        <v>14754</v>
      </c>
    </row>
    <row r="24" spans="1:5" x14ac:dyDescent="0.25">
      <c r="A24" t="s">
        <v>39</v>
      </c>
      <c r="B24" s="2">
        <v>1</v>
      </c>
      <c r="C24" s="2">
        <v>1750</v>
      </c>
      <c r="D24" s="2">
        <v>1750</v>
      </c>
    </row>
    <row r="25" spans="1:5" x14ac:dyDescent="0.25">
      <c r="A25" t="s">
        <v>38</v>
      </c>
      <c r="B25" s="2">
        <v>1</v>
      </c>
      <c r="C25">
        <v>932</v>
      </c>
      <c r="D25">
        <v>932</v>
      </c>
    </row>
    <row r="26" spans="1:5" x14ac:dyDescent="0.25">
      <c r="A26" t="s">
        <v>40</v>
      </c>
      <c r="B26" s="2">
        <v>1</v>
      </c>
      <c r="C26">
        <v>218</v>
      </c>
      <c r="D26">
        <v>218</v>
      </c>
    </row>
    <row r="27" spans="1:5" x14ac:dyDescent="0.25">
      <c r="A27" t="s">
        <v>41</v>
      </c>
      <c r="B27" s="2">
        <v>1</v>
      </c>
      <c r="C27">
        <v>152</v>
      </c>
      <c r="D27">
        <v>152</v>
      </c>
    </row>
    <row r="28" spans="1:5" x14ac:dyDescent="0.25">
      <c r="A28" t="s">
        <v>42</v>
      </c>
      <c r="B28" s="2">
        <v>2</v>
      </c>
      <c r="C28" s="5" t="s">
        <v>43</v>
      </c>
      <c r="D28">
        <f>2*2110</f>
        <v>4220</v>
      </c>
    </row>
    <row r="29" spans="1:5" x14ac:dyDescent="0.25">
      <c r="A29" t="s">
        <v>44</v>
      </c>
      <c r="B29" s="2">
        <v>1</v>
      </c>
      <c r="C29">
        <v>306</v>
      </c>
      <c r="D29">
        <v>306</v>
      </c>
    </row>
    <row r="30" spans="1:5" x14ac:dyDescent="0.25">
      <c r="A30" t="s">
        <v>45</v>
      </c>
      <c r="B30" s="2">
        <v>1</v>
      </c>
      <c r="C30">
        <v>365</v>
      </c>
      <c r="D30">
        <v>365</v>
      </c>
    </row>
    <row r="31" spans="1:5" x14ac:dyDescent="0.25">
      <c r="A31" t="s">
        <v>46</v>
      </c>
      <c r="B31" s="2">
        <v>1</v>
      </c>
      <c r="C31" s="2">
        <v>1134</v>
      </c>
      <c r="D31" s="2">
        <v>1134</v>
      </c>
    </row>
    <row r="32" spans="1:5" x14ac:dyDescent="0.25">
      <c r="A32" t="s">
        <v>47</v>
      </c>
      <c r="B32" s="2">
        <v>1</v>
      </c>
      <c r="C32" s="2">
        <v>1518</v>
      </c>
      <c r="D32" s="2">
        <v>1518</v>
      </c>
    </row>
    <row r="33" spans="1:4" x14ac:dyDescent="0.25">
      <c r="A33" t="s">
        <v>48</v>
      </c>
      <c r="B33" s="2">
        <v>1</v>
      </c>
      <c r="C33">
        <v>878</v>
      </c>
      <c r="D33">
        <v>878</v>
      </c>
    </row>
    <row r="34" spans="1:4" x14ac:dyDescent="0.25">
      <c r="A34" t="s">
        <v>49</v>
      </c>
      <c r="B34" s="2">
        <v>1</v>
      </c>
      <c r="C34">
        <v>384</v>
      </c>
      <c r="D34">
        <v>384</v>
      </c>
    </row>
    <row r="35" spans="1:4" x14ac:dyDescent="0.25">
      <c r="A35" t="s">
        <v>50</v>
      </c>
      <c r="B35" s="2">
        <v>1</v>
      </c>
      <c r="C35">
        <v>804</v>
      </c>
      <c r="D35">
        <v>804</v>
      </c>
    </row>
    <row r="36" spans="1:4" x14ac:dyDescent="0.25">
      <c r="A36" t="s">
        <v>51</v>
      </c>
      <c r="B36" s="2">
        <v>1</v>
      </c>
      <c r="C36">
        <v>357</v>
      </c>
      <c r="D36">
        <v>357</v>
      </c>
    </row>
    <row r="37" spans="1:4" x14ac:dyDescent="0.25">
      <c r="A37" t="s">
        <v>52</v>
      </c>
      <c r="B37" s="2">
        <v>1</v>
      </c>
      <c r="C37" s="2">
        <v>14265</v>
      </c>
      <c r="D37" s="2">
        <v>14265</v>
      </c>
    </row>
    <row r="38" spans="1:4" x14ac:dyDescent="0.25">
      <c r="A38" t="s">
        <v>53</v>
      </c>
      <c r="B38" s="2">
        <v>1</v>
      </c>
      <c r="C38" s="2">
        <v>1652</v>
      </c>
      <c r="D38" s="2">
        <v>1652</v>
      </c>
    </row>
    <row r="39" spans="1:4" x14ac:dyDescent="0.25">
      <c r="A39" t="s">
        <v>54</v>
      </c>
      <c r="B39" s="2">
        <v>1</v>
      </c>
      <c r="C39" s="2">
        <v>1423</v>
      </c>
      <c r="D39" s="2">
        <v>1423</v>
      </c>
    </row>
    <row r="40" spans="1:4" x14ac:dyDescent="0.25">
      <c r="A40" t="s">
        <v>55</v>
      </c>
      <c r="B40" s="2">
        <v>1</v>
      </c>
      <c r="C40" s="2">
        <v>772</v>
      </c>
      <c r="D40" s="2">
        <v>772</v>
      </c>
    </row>
    <row r="41" spans="1:4" x14ac:dyDescent="0.25">
      <c r="A41" t="s">
        <v>56</v>
      </c>
      <c r="B41" s="2">
        <v>1</v>
      </c>
      <c r="C41" s="2">
        <v>2171</v>
      </c>
      <c r="D41" s="2">
        <v>2171</v>
      </c>
    </row>
    <row r="42" spans="1:4" x14ac:dyDescent="0.25">
      <c r="A42" t="s">
        <v>57</v>
      </c>
      <c r="B42" s="2">
        <v>1</v>
      </c>
      <c r="C42" s="2">
        <v>123</v>
      </c>
      <c r="D42" s="2">
        <v>123</v>
      </c>
    </row>
    <row r="43" spans="1:4" x14ac:dyDescent="0.25">
      <c r="A43" t="s">
        <v>58</v>
      </c>
      <c r="B43" s="2">
        <v>1</v>
      </c>
      <c r="C43" s="2">
        <v>191</v>
      </c>
      <c r="D43" s="2">
        <v>191</v>
      </c>
    </row>
    <row r="44" spans="1:4" x14ac:dyDescent="0.25">
      <c r="A44" t="s">
        <v>59</v>
      </c>
      <c r="B44" s="2">
        <v>1</v>
      </c>
      <c r="C44" s="2">
        <v>710</v>
      </c>
      <c r="D44" s="2">
        <v>710</v>
      </c>
    </row>
    <row r="45" spans="1:4" x14ac:dyDescent="0.25">
      <c r="A45" t="s">
        <v>60</v>
      </c>
      <c r="B45" s="2">
        <v>1</v>
      </c>
      <c r="C45" s="2">
        <v>413</v>
      </c>
      <c r="D45" s="2">
        <v>413</v>
      </c>
    </row>
    <row r="46" spans="1:4" x14ac:dyDescent="0.25">
      <c r="A46" t="s">
        <v>61</v>
      </c>
      <c r="B46" s="2">
        <v>1</v>
      </c>
      <c r="C46" s="2">
        <v>599</v>
      </c>
      <c r="D46" s="2">
        <v>599</v>
      </c>
    </row>
    <row r="47" spans="1:4" x14ac:dyDescent="0.25">
      <c r="A47" t="s">
        <v>62</v>
      </c>
      <c r="B47" s="2">
        <v>1</v>
      </c>
      <c r="C47" s="2">
        <v>403</v>
      </c>
      <c r="D47" s="2">
        <v>403</v>
      </c>
    </row>
    <row r="50" spans="1:4" x14ac:dyDescent="0.25">
      <c r="A50" s="3" t="s">
        <v>5</v>
      </c>
      <c r="B50" s="4">
        <f>SUM(B23:B47)</f>
        <v>26</v>
      </c>
      <c r="C50" s="4">
        <f>SUM(C23:C47)</f>
        <v>31520</v>
      </c>
      <c r="D50" s="4">
        <f>SUM(D23:D47)</f>
        <v>50494</v>
      </c>
    </row>
    <row r="52" spans="1:4" x14ac:dyDescent="0.25">
      <c r="A52" s="9" t="s">
        <v>15</v>
      </c>
      <c r="B52" s="10">
        <f>SUM(B20,B50)</f>
        <v>38</v>
      </c>
      <c r="C52" s="10">
        <f>SUM(C20,C50)</f>
        <v>52004</v>
      </c>
      <c r="D52" s="10">
        <f>SUM(D20,D50)</f>
        <v>69138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11" sqref="F11"/>
    </sheetView>
  </sheetViews>
  <sheetFormatPr defaultRowHeight="15" x14ac:dyDescent="0.25"/>
  <cols>
    <col min="1" max="1" width="33.85546875" bestFit="1" customWidth="1"/>
    <col min="2" max="3" width="24.7109375" bestFit="1" customWidth="1"/>
    <col min="4" max="6" width="16.7109375" bestFit="1" customWidth="1"/>
  </cols>
  <sheetData>
    <row r="1" spans="1:6" x14ac:dyDescent="0.25">
      <c r="A1" s="1" t="s">
        <v>0</v>
      </c>
      <c r="B1" s="1" t="s">
        <v>7</v>
      </c>
      <c r="C1" s="1" t="s">
        <v>8</v>
      </c>
      <c r="D1" s="1" t="s">
        <v>9</v>
      </c>
      <c r="E1" s="1" t="s">
        <v>4</v>
      </c>
      <c r="F1" s="1" t="s">
        <v>10</v>
      </c>
    </row>
    <row r="2" spans="1:6" x14ac:dyDescent="0.25">
      <c r="A2" s="8" t="s">
        <v>19</v>
      </c>
      <c r="B2" s="8">
        <v>2</v>
      </c>
      <c r="C2" s="8">
        <f>37+8</f>
        <v>45</v>
      </c>
      <c r="D2" s="8">
        <f t="shared" ref="D2:D15" si="0">B2+C2</f>
        <v>47</v>
      </c>
      <c r="E2" s="8">
        <v>2262</v>
      </c>
      <c r="F2" s="8">
        <f>E2*B2</f>
        <v>4524</v>
      </c>
    </row>
    <row r="3" spans="1:6" x14ac:dyDescent="0.25">
      <c r="A3" s="8" t="s">
        <v>20</v>
      </c>
      <c r="B3" s="8">
        <v>2</v>
      </c>
      <c r="C3" s="8">
        <f>22+7</f>
        <v>29</v>
      </c>
      <c r="D3" s="8">
        <f t="shared" si="0"/>
        <v>31</v>
      </c>
      <c r="E3" s="8" t="s">
        <v>14</v>
      </c>
      <c r="F3" s="8">
        <v>0</v>
      </c>
    </row>
    <row r="4" spans="1:6" x14ac:dyDescent="0.25">
      <c r="A4" s="8" t="s">
        <v>21</v>
      </c>
      <c r="B4" s="8">
        <v>1</v>
      </c>
      <c r="C4" s="8">
        <v>29</v>
      </c>
      <c r="D4" s="8">
        <f t="shared" si="0"/>
        <v>30</v>
      </c>
      <c r="E4" s="8" t="s">
        <v>14</v>
      </c>
      <c r="F4" s="8">
        <v>0</v>
      </c>
    </row>
    <row r="5" spans="1:6" x14ac:dyDescent="0.25">
      <c r="A5" s="8" t="s">
        <v>22</v>
      </c>
      <c r="B5" s="8">
        <v>1</v>
      </c>
      <c r="C5" s="8">
        <v>231</v>
      </c>
      <c r="D5" s="8">
        <f t="shared" si="0"/>
        <v>232</v>
      </c>
      <c r="E5" s="8" t="s">
        <v>14</v>
      </c>
      <c r="F5" s="8">
        <v>0</v>
      </c>
    </row>
    <row r="6" spans="1:6" x14ac:dyDescent="0.25">
      <c r="A6" s="8" t="s">
        <v>23</v>
      </c>
      <c r="B6" s="8">
        <v>2</v>
      </c>
      <c r="C6" s="8">
        <f>35+4</f>
        <v>39</v>
      </c>
      <c r="D6" s="8">
        <f t="shared" si="0"/>
        <v>41</v>
      </c>
      <c r="E6" s="8" t="s">
        <v>14</v>
      </c>
      <c r="F6" s="8">
        <v>0</v>
      </c>
    </row>
    <row r="7" spans="1:6" x14ac:dyDescent="0.25">
      <c r="A7" s="8" t="s">
        <v>24</v>
      </c>
      <c r="B7" s="8">
        <v>2</v>
      </c>
      <c r="C7" s="8">
        <f>85+4</f>
        <v>89</v>
      </c>
      <c r="D7" s="8">
        <f t="shared" si="0"/>
        <v>91</v>
      </c>
      <c r="E7" s="8">
        <v>35425</v>
      </c>
      <c r="F7" s="8">
        <f t="shared" ref="F7:F15" si="1">E7*B7</f>
        <v>70850</v>
      </c>
    </row>
    <row r="8" spans="1:6" x14ac:dyDescent="0.25">
      <c r="A8" s="8" t="s">
        <v>25</v>
      </c>
      <c r="B8" s="8">
        <v>4</v>
      </c>
      <c r="C8" s="8">
        <f>23+5+50+4</f>
        <v>82</v>
      </c>
      <c r="D8" s="8">
        <f t="shared" si="0"/>
        <v>86</v>
      </c>
      <c r="E8" s="8">
        <v>12836</v>
      </c>
      <c r="F8" s="8">
        <f t="shared" si="1"/>
        <v>51344</v>
      </c>
    </row>
    <row r="9" spans="1:6" x14ac:dyDescent="0.25">
      <c r="A9" s="8" t="s">
        <v>26</v>
      </c>
      <c r="B9">
        <v>3</v>
      </c>
      <c r="C9">
        <v>65</v>
      </c>
      <c r="D9" s="8">
        <f t="shared" si="0"/>
        <v>68</v>
      </c>
      <c r="E9">
        <v>3042</v>
      </c>
      <c r="F9" s="8">
        <f t="shared" si="1"/>
        <v>9126</v>
      </c>
    </row>
    <row r="10" spans="1:6" x14ac:dyDescent="0.25">
      <c r="A10" s="8" t="s">
        <v>27</v>
      </c>
      <c r="B10">
        <v>2</v>
      </c>
      <c r="C10">
        <f>150+0</f>
        <v>150</v>
      </c>
      <c r="D10" s="8">
        <f t="shared" si="0"/>
        <v>152</v>
      </c>
      <c r="E10">
        <v>38167</v>
      </c>
      <c r="F10" s="8">
        <f t="shared" si="1"/>
        <v>76334</v>
      </c>
    </row>
    <row r="11" spans="1:6" x14ac:dyDescent="0.25">
      <c r="A11" s="8" t="s">
        <v>28</v>
      </c>
      <c r="B11">
        <v>1</v>
      </c>
      <c r="C11">
        <v>31</v>
      </c>
      <c r="D11" s="8">
        <f t="shared" si="0"/>
        <v>32</v>
      </c>
      <c r="E11">
        <v>2045</v>
      </c>
      <c r="F11" s="8">
        <f t="shared" si="1"/>
        <v>2045</v>
      </c>
    </row>
    <row r="12" spans="1:6" x14ac:dyDescent="0.25">
      <c r="A12" s="8" t="s">
        <v>29</v>
      </c>
      <c r="B12">
        <v>2</v>
      </c>
      <c r="C12">
        <f>31+2</f>
        <v>33</v>
      </c>
      <c r="D12" s="8">
        <f t="shared" si="0"/>
        <v>35</v>
      </c>
      <c r="E12">
        <v>2572</v>
      </c>
      <c r="F12" s="8">
        <f t="shared" si="1"/>
        <v>5144</v>
      </c>
    </row>
    <row r="13" spans="1:6" x14ac:dyDescent="0.25">
      <c r="A13" s="8" t="s">
        <v>30</v>
      </c>
      <c r="B13">
        <v>2</v>
      </c>
      <c r="C13">
        <f>58+0</f>
        <v>58</v>
      </c>
      <c r="D13" s="8">
        <f t="shared" si="0"/>
        <v>60</v>
      </c>
      <c r="E13">
        <v>31503</v>
      </c>
      <c r="F13" s="8">
        <f t="shared" si="1"/>
        <v>63006</v>
      </c>
    </row>
    <row r="14" spans="1:6" x14ac:dyDescent="0.25">
      <c r="A14" s="8" t="s">
        <v>31</v>
      </c>
      <c r="B14">
        <v>1</v>
      </c>
      <c r="C14">
        <v>1</v>
      </c>
      <c r="D14" s="8">
        <f t="shared" si="0"/>
        <v>2</v>
      </c>
      <c r="E14">
        <v>181813</v>
      </c>
      <c r="F14" s="8">
        <f t="shared" si="1"/>
        <v>181813</v>
      </c>
    </row>
    <row r="15" spans="1:6" x14ac:dyDescent="0.25">
      <c r="A15" s="8" t="s">
        <v>32</v>
      </c>
      <c r="B15">
        <v>1</v>
      </c>
      <c r="C15">
        <v>23</v>
      </c>
      <c r="D15" s="8">
        <f t="shared" si="0"/>
        <v>24</v>
      </c>
      <c r="E15">
        <v>6635</v>
      </c>
      <c r="F15" s="8">
        <f t="shared" si="1"/>
        <v>6635</v>
      </c>
    </row>
    <row r="16" spans="1:6" x14ac:dyDescent="0.25">
      <c r="A16" s="8" t="s">
        <v>17</v>
      </c>
      <c r="B16" s="11"/>
      <c r="C16" s="11"/>
      <c r="D16" s="12"/>
      <c r="E16" s="12"/>
      <c r="F16" s="12"/>
    </row>
    <row r="17" spans="1:6" x14ac:dyDescent="0.25">
      <c r="A17" s="8" t="s">
        <v>18</v>
      </c>
      <c r="B17" s="11"/>
      <c r="C17" s="11"/>
      <c r="D17" s="12"/>
      <c r="E17" s="12"/>
      <c r="F17" s="12"/>
    </row>
    <row r="18" spans="1:6" x14ac:dyDescent="0.25">
      <c r="A18" s="13" t="s">
        <v>33</v>
      </c>
      <c r="B18" s="11"/>
      <c r="C18" s="11"/>
      <c r="D18" s="11"/>
      <c r="E18" s="11"/>
      <c r="F18" s="11"/>
    </row>
    <row r="19" spans="1:6" x14ac:dyDescent="0.25">
      <c r="A19" s="13" t="s">
        <v>34</v>
      </c>
      <c r="B19" s="11"/>
      <c r="C19" s="11"/>
      <c r="D19" s="11"/>
      <c r="E19" s="11"/>
      <c r="F19" s="11"/>
    </row>
    <row r="20" spans="1:6" x14ac:dyDescent="0.25">
      <c r="A20" s="1" t="s">
        <v>5</v>
      </c>
      <c r="B20">
        <f>SUM(B2:B19)</f>
        <v>26</v>
      </c>
      <c r="C20">
        <f t="shared" ref="C20:F20" si="2">SUM(C2:C19)</f>
        <v>905</v>
      </c>
      <c r="D20">
        <f t="shared" si="2"/>
        <v>931</v>
      </c>
      <c r="E20">
        <f t="shared" si="2"/>
        <v>316300</v>
      </c>
      <c r="F20">
        <f t="shared" si="2"/>
        <v>470821</v>
      </c>
    </row>
    <row r="22" spans="1:6" x14ac:dyDescent="0.25">
      <c r="A22" s="1" t="s">
        <v>16</v>
      </c>
    </row>
    <row r="23" spans="1:6" x14ac:dyDescent="0.25">
      <c r="A23" s="7"/>
    </row>
    <row r="25" spans="1:6" x14ac:dyDescent="0.25">
      <c r="A25" s="1" t="s">
        <v>5</v>
      </c>
    </row>
    <row r="27" spans="1:6" x14ac:dyDescent="0.25">
      <c r="A27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B4" sqref="B4"/>
    </sheetView>
  </sheetViews>
  <sheetFormatPr defaultRowHeight="15" x14ac:dyDescent="0.25"/>
  <cols>
    <col min="1" max="1" width="28.85546875" bestFit="1" customWidth="1"/>
  </cols>
  <sheetData>
    <row r="2" spans="1:2" x14ac:dyDescent="0.25">
      <c r="A2" t="s">
        <v>64</v>
      </c>
      <c r="B2">
        <v>11</v>
      </c>
    </row>
    <row r="3" spans="1:2" x14ac:dyDescent="0.25">
      <c r="A3" t="s">
        <v>65</v>
      </c>
      <c r="B3">
        <v>86672</v>
      </c>
    </row>
    <row r="4" spans="1:2" x14ac:dyDescent="0.25">
      <c r="A4" t="s">
        <v>66</v>
      </c>
      <c r="B4">
        <v>38</v>
      </c>
    </row>
    <row r="5" spans="1:2" x14ac:dyDescent="0.25">
      <c r="A5" t="s">
        <v>67</v>
      </c>
      <c r="B5">
        <v>69138</v>
      </c>
    </row>
    <row r="7" spans="1:2" x14ac:dyDescent="0.25">
      <c r="A7" t="s">
        <v>68</v>
      </c>
      <c r="B7">
        <f>B2+B4</f>
        <v>49</v>
      </c>
    </row>
    <row r="8" spans="1:2" x14ac:dyDescent="0.25">
      <c r="A8" t="s">
        <v>10</v>
      </c>
      <c r="B8">
        <f>B3+B5</f>
        <v>155810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Facebook</vt:lpstr>
      <vt:lpstr>Twitter</vt:lpstr>
      <vt:lpstr>Blogs</vt:lpstr>
      <vt:lpstr>Social Media 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mheft</dc:creator>
  <cp:lastModifiedBy>Administrator</cp:lastModifiedBy>
  <dcterms:created xsi:type="dcterms:W3CDTF">2011-09-20T13:51:56Z</dcterms:created>
  <dcterms:modified xsi:type="dcterms:W3CDTF">2011-11-30T15:13:51Z</dcterms:modified>
</cp:coreProperties>
</file>